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ald\OneDrive - Northern Territory Government\mald (prod.main.ntgovntgusersDCDD)\Working files\x DIPL\"/>
    </mc:Choice>
  </mc:AlternateContent>
  <workbookProtection workbookAlgorithmName="SHA-512" workbookHashValue="KMDfHzo5/5rvW2TdrN2eEaxrnekQB0R59pjuc2x+8QxnosbhTx0IzXpvy/BcqHp4kH4BSzFptoTupyKj7SkVBw==" workbookSaltValue="nKIegYur4xZxQbtfX2K13Q==" workbookSpinCount="100000" lockStructure="1"/>
  <bookViews>
    <workbookView xWindow="0" yWindow="0" windowWidth="22935" windowHeight="12705"/>
  </bookViews>
  <sheets>
    <sheet name="Calculator" sheetId="3" r:id="rId1"/>
    <sheet name="Example" sheetId="1" r:id="rId2"/>
  </sheets>
  <calcPr calcId="162913"/>
</workbook>
</file>

<file path=xl/calcChain.xml><?xml version="1.0" encoding="utf-8"?>
<calcChain xmlns="http://schemas.openxmlformats.org/spreadsheetml/2006/main">
  <c r="F4" i="1" l="1"/>
  <c r="D4" i="1"/>
  <c r="F5" i="1" l="1"/>
  <c r="D5" i="1"/>
  <c r="C7" i="3"/>
  <c r="D7" i="3" s="1"/>
</calcChain>
</file>

<file path=xl/sharedStrings.xml><?xml version="1.0" encoding="utf-8"?>
<sst xmlns="http://schemas.openxmlformats.org/spreadsheetml/2006/main" count="41" uniqueCount="36">
  <si>
    <t>The relevant statistics used for calculation of price adjustment of Bitumen Products rates shall be drawn from the VicRoads Publication “Rise and Fall Indices LABOUR, CONSTRUCTION &amp; AVERAGE BITUMEN PRICE” available at https://webapps.vicroads.vic.gov.au/VRNE/tenconin.nsf/webFreeForms/</t>
  </si>
  <si>
    <r>
      <rPr>
        <b/>
        <sz val="12"/>
        <color rgb="FFFF0000"/>
        <rFont val="Lato"/>
        <family val="2"/>
        <scheme val="minor"/>
      </rPr>
      <t xml:space="preserve">Red </t>
    </r>
    <r>
      <rPr>
        <b/>
        <sz val="12"/>
        <color theme="1"/>
        <rFont val="Lato"/>
        <family val="2"/>
        <scheme val="minor"/>
      </rPr>
      <t xml:space="preserve">is a negative vary 
</t>
    </r>
    <r>
      <rPr>
        <b/>
        <sz val="12"/>
        <color rgb="FF0070C0"/>
        <rFont val="Lato"/>
        <family val="2"/>
        <scheme val="minor"/>
      </rPr>
      <t>Blue</t>
    </r>
    <r>
      <rPr>
        <b/>
        <sz val="12"/>
        <color theme="1"/>
        <rFont val="Lato"/>
        <family val="2"/>
        <scheme val="minor"/>
      </rPr>
      <t xml:space="preserve"> positive vary</t>
    </r>
  </si>
  <si>
    <t>https://webapps.vicroads.vic.gov.au/VRNE/tenconin.nsf/webFreeForms/</t>
  </si>
  <si>
    <t>FALL</t>
  </si>
  <si>
    <t>RISE</t>
  </si>
  <si>
    <r>
      <rPr>
        <b/>
        <sz val="11"/>
        <color theme="1"/>
        <rFont val="Lato"/>
        <family val="2"/>
        <scheme val="minor"/>
      </rPr>
      <t>Pn</t>
    </r>
    <r>
      <rPr>
        <sz val="11"/>
        <color theme="1"/>
        <rFont val="Lato"/>
        <family val="2"/>
        <scheme val="minor"/>
      </rPr>
      <t xml:space="preserve"> Is the new scheduled bitumen price, expressed as dollars per litre, calculated by applying the formula set out below.</t>
    </r>
  </si>
  <si>
    <t>New Rate for payment</t>
  </si>
  <si>
    <t>Pn</t>
  </si>
  <si>
    <r>
      <rPr>
        <b/>
        <sz val="11"/>
        <color theme="1"/>
        <rFont val="Lato"/>
        <family val="2"/>
        <scheme val="minor"/>
      </rPr>
      <t>Pb</t>
    </r>
    <r>
      <rPr>
        <sz val="11"/>
        <color theme="1"/>
        <rFont val="Lato"/>
        <family val="2"/>
        <scheme val="minor"/>
      </rPr>
      <t xml:space="preserve"> This is the base scheduled bitumen price, expressed as dollars per litre, accepted by the Principal in the initial contract rate or sum in the Schedule of Rates or Bill of Quantities.</t>
    </r>
  </si>
  <si>
    <t>from SoR</t>
  </si>
  <si>
    <t>Pb</t>
  </si>
  <si>
    <t>From SoR</t>
  </si>
  <si>
    <r>
      <rPr>
        <b/>
        <sz val="11"/>
        <color theme="1"/>
        <rFont val="Lato"/>
        <family val="2"/>
        <scheme val="minor"/>
      </rPr>
      <t>Mn</t>
    </r>
    <r>
      <rPr>
        <sz val="11"/>
        <color theme="1"/>
        <rFont val="Lato"/>
        <family val="2"/>
        <scheme val="minor"/>
      </rPr>
      <t xml:space="preserve"> Is the applicable New Monthly Average Bitumen Price. This will be the value for the month during which sealing operations commenced, or the date sealing operations were scheduled to commence in the approved programme of works. It is expressed in dollars per tonne.</t>
    </r>
  </si>
  <si>
    <t>Say June 2020</t>
  </si>
  <si>
    <t>Mn</t>
  </si>
  <si>
    <t>Say April 2021</t>
  </si>
  <si>
    <t>Mb</t>
  </si>
  <si>
    <t>NOTE THIS WORKSHEET IS UNCONTROLLED AND SHOULD NOT BE RELIED UPON SOLEY FOR RISE AND FALL CALCULATIONS</t>
  </si>
  <si>
    <t>June 2020</t>
  </si>
  <si>
    <t>January 2020</t>
  </si>
  <si>
    <t>Fill in the cells highlighted</t>
  </si>
  <si>
    <r>
      <rPr>
        <b/>
        <sz val="11"/>
        <color theme="1"/>
        <rFont val="Lato"/>
        <family val="2"/>
        <scheme val="minor"/>
      </rPr>
      <t>Pn</t>
    </r>
    <r>
      <rPr>
        <sz val="11"/>
        <color theme="1"/>
        <rFont val="Lato"/>
        <family val="2"/>
        <scheme val="minor"/>
      </rPr>
      <t xml:space="preserve"> Is the </t>
    </r>
    <r>
      <rPr>
        <b/>
        <sz val="11"/>
        <color theme="1"/>
        <rFont val="Lato"/>
        <family val="2"/>
        <scheme val="minor"/>
      </rPr>
      <t>new</t>
    </r>
    <r>
      <rPr>
        <sz val="11"/>
        <color theme="1"/>
        <rFont val="Lato"/>
        <family val="2"/>
        <scheme val="minor"/>
      </rPr>
      <t xml:space="preserve"> scheduled bitumen price, expressed as dollars per litre, calculated by applying the formula set out below.</t>
    </r>
  </si>
  <si>
    <r>
      <rPr>
        <b/>
        <sz val="11"/>
        <color theme="1"/>
        <rFont val="Lato"/>
        <family val="2"/>
        <scheme val="minor"/>
      </rPr>
      <t>Pb</t>
    </r>
    <r>
      <rPr>
        <sz val="11"/>
        <color theme="1"/>
        <rFont val="Lato"/>
        <family val="2"/>
        <scheme val="minor"/>
      </rPr>
      <t xml:space="preserve"> This is the base scheduled bitumen price, expressed as dollars per litre, accepted by the Principal in the </t>
    </r>
    <r>
      <rPr>
        <b/>
        <sz val="11"/>
        <color theme="1"/>
        <rFont val="Lato"/>
        <family val="2"/>
        <scheme val="minor"/>
      </rPr>
      <t>initial contract rate</t>
    </r>
    <r>
      <rPr>
        <sz val="11"/>
        <color theme="1"/>
        <rFont val="Lato"/>
        <family val="2"/>
        <scheme val="minor"/>
      </rPr>
      <t xml:space="preserve"> or sum in the Schedule of Rates or Bill of Quantities.</t>
    </r>
  </si>
  <si>
    <r>
      <rPr>
        <b/>
        <sz val="11"/>
        <color theme="1"/>
        <rFont val="Lato"/>
        <family val="2"/>
        <scheme val="minor"/>
      </rPr>
      <t>Mn</t>
    </r>
    <r>
      <rPr>
        <sz val="11"/>
        <color theme="1"/>
        <rFont val="Lato"/>
        <family val="2"/>
        <scheme val="minor"/>
      </rPr>
      <t xml:space="preserve"> Is the applicable New </t>
    </r>
    <r>
      <rPr>
        <b/>
        <sz val="11"/>
        <color theme="1"/>
        <rFont val="Lato"/>
        <family val="2"/>
        <scheme val="minor"/>
      </rPr>
      <t>Monthly Average Bitumen Price</t>
    </r>
    <r>
      <rPr>
        <sz val="11"/>
        <color theme="1"/>
        <rFont val="Lato"/>
        <family val="2"/>
        <scheme val="minor"/>
      </rPr>
      <t xml:space="preserve">. This will be the value for the month during which </t>
    </r>
    <r>
      <rPr>
        <b/>
        <sz val="11"/>
        <color theme="1"/>
        <rFont val="Lato"/>
        <family val="2"/>
        <scheme val="minor"/>
      </rPr>
      <t>sealing operations commenced</t>
    </r>
    <r>
      <rPr>
        <sz val="11"/>
        <color theme="1"/>
        <rFont val="Lato"/>
        <family val="2"/>
        <scheme val="minor"/>
      </rPr>
      <t>, or the date sealing operations were scheduled to commence in the approved programme of works. It is expressed in dollars per tonne.</t>
    </r>
  </si>
  <si>
    <r>
      <rPr>
        <b/>
        <sz val="12"/>
        <color rgb="FFFF0000"/>
        <rFont val="Lato"/>
        <family val="2"/>
        <scheme val="minor"/>
      </rPr>
      <t xml:space="preserve">Red </t>
    </r>
    <r>
      <rPr>
        <b/>
        <sz val="12"/>
        <color theme="1"/>
        <rFont val="Lato"/>
        <family val="2"/>
        <scheme val="minor"/>
      </rPr>
      <t xml:space="preserve">is a negative variation
</t>
    </r>
    <r>
      <rPr>
        <b/>
        <sz val="12"/>
        <color rgb="FF0070C0"/>
        <rFont val="Lato"/>
        <family val="2"/>
        <scheme val="minor"/>
      </rPr>
      <t>Blue</t>
    </r>
    <r>
      <rPr>
        <b/>
        <sz val="12"/>
        <color theme="1"/>
        <rFont val="Lato"/>
        <family val="2"/>
        <scheme val="minor"/>
      </rPr>
      <t xml:space="preserve"> is a positive variation</t>
    </r>
  </si>
  <si>
    <r>
      <t xml:space="preserve">Value in $ 
</t>
    </r>
    <r>
      <rPr>
        <b/>
        <sz val="11"/>
        <color rgb="FF0070C0"/>
        <rFont val="Lato"/>
        <family val="2"/>
        <scheme val="minor"/>
      </rPr>
      <t xml:space="preserve">Increase </t>
    </r>
    <r>
      <rPr>
        <b/>
        <sz val="11"/>
        <color theme="1"/>
        <rFont val="Lato"/>
        <family val="2"/>
        <scheme val="minor"/>
      </rPr>
      <t xml:space="preserve">/ </t>
    </r>
    <r>
      <rPr>
        <b/>
        <sz val="11"/>
        <color rgb="FFFF0000"/>
        <rFont val="Lato"/>
        <family val="2"/>
        <scheme val="minor"/>
      </rPr>
      <t>Decrease</t>
    </r>
    <r>
      <rPr>
        <b/>
        <sz val="11"/>
        <color theme="1"/>
        <rFont val="Lato"/>
        <family val="2"/>
        <scheme val="minor"/>
      </rPr>
      <t xml:space="preserve"> per litre</t>
    </r>
  </si>
  <si>
    <t>Variation to contracted rate</t>
  </si>
  <si>
    <r>
      <rPr>
        <b/>
        <sz val="11"/>
        <color theme="1"/>
        <rFont val="Lato"/>
        <family val="2"/>
        <scheme val="minor"/>
      </rPr>
      <t>C7</t>
    </r>
    <r>
      <rPr>
        <sz val="11"/>
        <color theme="1"/>
        <rFont val="Lato"/>
        <family val="2"/>
        <scheme val="minor"/>
      </rPr>
      <t xml:space="preserve"> figures are rounded to 2 decimal places and include GST</t>
    </r>
  </si>
  <si>
    <t>(Vicroads website figures are GST excluding)</t>
  </si>
  <si>
    <t>Figures in cells D5 and F5 are rounded to 2 decimal places and have had a GST calculation added</t>
  </si>
  <si>
    <t>Example only V3 July 2023</t>
  </si>
  <si>
    <t>Calculator V3 - July 2023</t>
  </si>
  <si>
    <r>
      <rPr>
        <b/>
        <sz val="11"/>
        <color theme="1"/>
        <rFont val="Lato"/>
        <family val="2"/>
        <scheme val="minor"/>
      </rPr>
      <t>Mb</t>
    </r>
    <r>
      <rPr>
        <sz val="11"/>
        <color theme="1"/>
        <rFont val="Lato"/>
        <family val="2"/>
        <scheme val="minor"/>
      </rPr>
      <t xml:space="preserve"> Is the monthly Base Average </t>
    </r>
    <r>
      <rPr>
        <b/>
        <sz val="11"/>
        <color theme="1"/>
        <rFont val="Lato"/>
        <family val="2"/>
        <scheme val="minor"/>
      </rPr>
      <t>Bitumen Price for the month</t>
    </r>
    <r>
      <rPr>
        <sz val="11"/>
        <color theme="1"/>
        <rFont val="Lato"/>
        <family val="2"/>
        <scheme val="minor"/>
      </rPr>
      <t xml:space="preserve"> during which the Tender Close Date </t>
    </r>
    <r>
      <rPr>
        <sz val="11"/>
        <color theme="1"/>
        <rFont val="Lato"/>
        <family val="2"/>
        <scheme val="minor"/>
      </rPr>
      <t xml:space="preserve"> for this Contract, expressed in dollars per tonne.</t>
    </r>
  </si>
  <si>
    <t>Do not add GST here</t>
  </si>
  <si>
    <r>
      <t xml:space="preserve">Mb </t>
    </r>
    <r>
      <rPr>
        <sz val="11"/>
        <color theme="1"/>
        <rFont val="Lato"/>
        <family val="2"/>
        <scheme val="minor"/>
      </rPr>
      <t>Is the monthly Base Average Bitumen Price for the month during which the Tender Close Date for this Contract, expressed in dollars per tonne.</t>
    </r>
  </si>
  <si>
    <t>Calculation for new rates based on rise and fall - Pn = ROUND(Pb + (((Mn/970) - (Mb/970))*1.1),2)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</si>
</sst>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7" x14ac:knownFonts="1">
    <font>
      <sz val="11"/>
      <color theme="1"/>
      <name val="Lato"/>
      <family val="2"/>
      <scheme val="minor"/>
    </font>
    <font>
      <sz val="11"/>
      <name val="Lato"/>
      <family val="2"/>
      <scheme val="minor"/>
    </font>
    <font>
      <b/>
      <sz val="11"/>
      <color theme="1"/>
      <name val="Lato"/>
      <family val="2"/>
      <scheme val="minor"/>
    </font>
    <font>
      <sz val="16"/>
      <color theme="1"/>
      <name val="Lato"/>
      <family val="2"/>
      <scheme val="minor"/>
    </font>
    <font>
      <sz val="12"/>
      <color theme="1"/>
      <name val="Lato"/>
      <family val="2"/>
      <scheme val="minor"/>
    </font>
    <font>
      <b/>
      <sz val="12"/>
      <color theme="1"/>
      <name val="Lato"/>
      <family val="2"/>
      <scheme val="minor"/>
    </font>
    <font>
      <b/>
      <sz val="12"/>
      <color rgb="FFFF0000"/>
      <name val="Lato"/>
      <family val="2"/>
      <scheme val="minor"/>
    </font>
    <font>
      <b/>
      <sz val="12"/>
      <color rgb="FF0070C0"/>
      <name val="Lato"/>
      <family val="2"/>
      <scheme val="minor"/>
    </font>
    <font>
      <u/>
      <sz val="11"/>
      <color theme="10"/>
      <name val="Lato"/>
      <family val="2"/>
      <scheme val="minor"/>
    </font>
    <font>
      <b/>
      <sz val="16"/>
      <color theme="1"/>
      <name val="Lato"/>
      <family val="2"/>
      <scheme val="minor"/>
    </font>
    <font>
      <sz val="14"/>
      <color theme="1"/>
      <name val="Lato"/>
      <family val="2"/>
      <scheme val="minor"/>
    </font>
    <font>
      <b/>
      <sz val="11"/>
      <color rgb="FF0070C0"/>
      <name val="Lato"/>
      <family val="2"/>
      <scheme val="minor"/>
    </font>
    <font>
      <b/>
      <sz val="11"/>
      <color rgb="FFFF0000"/>
      <name val="Lato"/>
      <family val="2"/>
      <scheme val="minor"/>
    </font>
    <font>
      <b/>
      <sz val="18"/>
      <color rgb="FF0070C0"/>
      <name val="Lato"/>
      <family val="2"/>
      <scheme val="minor"/>
    </font>
    <font>
      <b/>
      <sz val="14"/>
      <color theme="1"/>
      <name val="Lato"/>
      <family val="2"/>
      <scheme val="minor"/>
    </font>
    <font>
      <b/>
      <sz val="14"/>
      <color rgb="FFFF0000"/>
      <name val="Lato"/>
      <family val="2"/>
      <scheme val="minor"/>
    </font>
    <font>
      <b/>
      <sz val="14"/>
      <color rgb="FF0070C0"/>
      <name val="Lato"/>
      <family val="2"/>
      <scheme val="minor"/>
    </font>
  </fonts>
  <fills count="3">
    <fill>
      <patternFill patternType="none"/>
    </fill>
    <fill>
      <patternFill patternType="gray125"/>
    </fill>
    <fill>
      <patternFill patternType="solid">
        <fgColor theme="5" tint="0.59999389629810485"/>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35">
    <xf numFmtId="0" fontId="0" fillId="0" borderId="0" xfId="0"/>
    <xf numFmtId="0" fontId="1" fillId="0" borderId="0" xfId="0" applyFont="1"/>
    <xf numFmtId="0" fontId="0" fillId="0" borderId="0" xfId="0" applyAlignment="1">
      <alignment horizontal="center"/>
    </xf>
    <xf numFmtId="0" fontId="4" fillId="0" borderId="0" xfId="0" applyFont="1" applyAlignment="1">
      <alignment wrapText="1"/>
    </xf>
    <xf numFmtId="164" fontId="5" fillId="0" borderId="0" xfId="0" applyNumberFormat="1" applyFont="1" applyAlignment="1">
      <alignment horizontal="left" vertical="center" wrapText="1"/>
    </xf>
    <xf numFmtId="0" fontId="8" fillId="0" borderId="0" xfId="1" applyAlignment="1">
      <alignment wrapText="1"/>
    </xf>
    <xf numFmtId="0" fontId="9" fillId="0" borderId="1" xfId="0" applyFont="1" applyBorder="1" applyAlignment="1">
      <alignment horizontal="center"/>
    </xf>
    <xf numFmtId="0" fontId="0" fillId="0" borderId="0" xfId="0" applyAlignment="1">
      <alignment wrapText="1"/>
    </xf>
    <xf numFmtId="164" fontId="10" fillId="0" borderId="1" xfId="0" applyNumberFormat="1" applyFont="1" applyBorder="1" applyAlignment="1">
      <alignment horizontal="center"/>
    </xf>
    <xf numFmtId="164" fontId="0" fillId="0" borderId="0" xfId="0" applyNumberFormat="1" applyAlignment="1">
      <alignment horizontal="center"/>
    </xf>
    <xf numFmtId="0" fontId="9" fillId="0" borderId="0" xfId="0" applyFont="1" applyBorder="1" applyAlignment="1">
      <alignment horizontal="center"/>
    </xf>
    <xf numFmtId="164" fontId="10" fillId="0" borderId="0" xfId="0" applyNumberFormat="1" applyFont="1" applyBorder="1" applyAlignment="1">
      <alignment horizontal="center"/>
    </xf>
    <xf numFmtId="49" fontId="0" fillId="0" borderId="0" xfId="0" applyNumberFormat="1" applyAlignment="1">
      <alignment horizontal="center"/>
    </xf>
    <xf numFmtId="0" fontId="13" fillId="0" borderId="0" xfId="0" applyFont="1"/>
    <xf numFmtId="0" fontId="5" fillId="0" borderId="0" xfId="0" applyFont="1" applyFill="1" applyBorder="1" applyAlignment="1">
      <alignment vertical="center" wrapText="1"/>
    </xf>
    <xf numFmtId="0" fontId="4" fillId="0" borderId="0" xfId="0" applyFont="1" applyBorder="1" applyAlignment="1">
      <alignment wrapText="1"/>
    </xf>
    <xf numFmtId="0" fontId="9" fillId="2" borderId="1" xfId="0" applyFont="1" applyFill="1" applyBorder="1" applyAlignment="1">
      <alignment wrapText="1"/>
    </xf>
    <xf numFmtId="0" fontId="3" fillId="0" borderId="0" xfId="0" applyFont="1" applyAlignment="1">
      <alignment horizontal="center"/>
    </xf>
    <xf numFmtId="164" fontId="14" fillId="0" borderId="1" xfId="0" applyNumberFormat="1" applyFont="1" applyBorder="1" applyAlignment="1">
      <alignment horizontal="center" vertical="center"/>
    </xf>
    <xf numFmtId="164" fontId="0" fillId="2" borderId="1" xfId="0" applyNumberFormat="1" applyFill="1" applyBorder="1" applyAlignment="1" applyProtection="1">
      <alignment horizontal="center"/>
      <protection locked="0"/>
    </xf>
    <xf numFmtId="0" fontId="2" fillId="0" borderId="1" xfId="0" applyFont="1" applyBorder="1" applyAlignment="1">
      <alignment horizontal="center" wrapText="1"/>
    </xf>
    <xf numFmtId="0" fontId="0" fillId="0" borderId="0" xfId="0" applyBorder="1" applyAlignment="1">
      <alignment horizontal="center"/>
    </xf>
    <xf numFmtId="0" fontId="0" fillId="0" borderId="0" xfId="0" applyBorder="1"/>
    <xf numFmtId="164" fontId="0" fillId="0" borderId="0" xfId="0" applyNumberFormat="1" applyBorder="1" applyAlignment="1">
      <alignment horizontal="center"/>
    </xf>
    <xf numFmtId="164" fontId="1" fillId="0" borderId="0" xfId="0" applyNumberFormat="1" applyFont="1"/>
    <xf numFmtId="0" fontId="0" fillId="0" borderId="0" xfId="0" applyAlignment="1">
      <alignment vertical="top" wrapText="1"/>
    </xf>
    <xf numFmtId="164" fontId="0" fillId="0" borderId="1" xfId="0" applyNumberFormat="1" applyBorder="1" applyAlignment="1">
      <alignment horizontal="center" wrapText="1"/>
    </xf>
    <xf numFmtId="0" fontId="0" fillId="0" borderId="0" xfId="0" applyAlignment="1">
      <alignment horizontal="center" wrapText="1"/>
    </xf>
    <xf numFmtId="164" fontId="15" fillId="0" borderId="1" xfId="0" applyNumberFormat="1" applyFont="1" applyBorder="1" applyAlignment="1">
      <alignment horizontal="center" vertical="center"/>
    </xf>
    <xf numFmtId="164" fontId="16" fillId="0" borderId="1" xfId="0" applyNumberFormat="1" applyFont="1" applyBorder="1" applyAlignment="1">
      <alignment horizontal="center" vertical="center"/>
    </xf>
    <xf numFmtId="0" fontId="1" fillId="0" borderId="0" xfId="0" applyFont="1" applyAlignment="1">
      <alignment wrapText="1"/>
    </xf>
    <xf numFmtId="0" fontId="0" fillId="0" borderId="0" xfId="0" applyBorder="1" applyAlignment="1">
      <alignment wrapText="1"/>
    </xf>
    <xf numFmtId="0" fontId="0" fillId="0" borderId="0" xfId="0" applyFill="1" applyAlignment="1">
      <alignment wrapText="1"/>
    </xf>
    <xf numFmtId="0" fontId="2" fillId="0" borderId="0" xfId="0" applyFont="1" applyAlignment="1">
      <alignment wrapText="1"/>
    </xf>
    <xf numFmtId="0" fontId="0" fillId="0" borderId="0" xfId="0" applyBorder="1" applyAlignment="1">
      <alignment horizontal="center" wrapText="1"/>
    </xf>
  </cellXfs>
  <cellStyles count="2">
    <cellStyle name="Hyperlink" xfId="1" builtinId="8"/>
    <cellStyle name="Normal" xfId="0" builtinId="0"/>
  </cellStyles>
  <dxfs count="10">
    <dxf>
      <font>
        <b/>
        <i val="0"/>
        <strike val="0"/>
        <color rgb="FFFF0000"/>
      </font>
    </dxf>
    <dxf>
      <font>
        <b/>
        <i val="0"/>
        <color rgb="FF0070C0"/>
      </font>
    </dxf>
    <dxf>
      <font>
        <b/>
        <i val="0"/>
        <strike val="0"/>
        <color rgb="FFFF0000"/>
      </font>
    </dxf>
    <dxf>
      <font>
        <b/>
        <i val="0"/>
        <color rgb="FF0070C0"/>
      </font>
    </dxf>
    <dxf>
      <font>
        <b/>
        <i val="0"/>
        <strike val="0"/>
        <color rgb="FFFF0000"/>
      </font>
    </dxf>
    <dxf>
      <font>
        <b/>
        <i val="0"/>
        <color rgb="FF0070C0"/>
      </font>
    </dxf>
    <dxf>
      <font>
        <color rgb="FF0070C0"/>
      </font>
    </dxf>
    <dxf>
      <font>
        <color rgb="FFFF0000"/>
      </font>
    </dxf>
    <dxf>
      <font>
        <b/>
        <i val="0"/>
        <strike val="0"/>
        <color rgb="FFFF0000"/>
      </font>
    </dxf>
    <dxf>
      <font>
        <b/>
        <i val="0"/>
        <color rgb="FF0070C0"/>
      </font>
    </dxf>
  </dxfs>
  <tableStyles count="0" defaultTableStyle="TableStyleMedium2" defaultPivotStyle="PivotStyleLight16"/>
  <colors>
    <mruColors>
      <color rgb="FFCB60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NTG brand colours">
      <a:dk1>
        <a:srgbClr val="1F1F5F"/>
      </a:dk1>
      <a:lt1>
        <a:sysClr val="window" lastClr="FFFFFF"/>
      </a:lt1>
      <a:dk2>
        <a:srgbClr val="E35205"/>
      </a:dk2>
      <a:lt2>
        <a:srgbClr val="FFFFFF"/>
      </a:lt2>
      <a:accent1>
        <a:srgbClr val="C25062"/>
      </a:accent1>
      <a:accent2>
        <a:srgbClr val="127CC0"/>
      </a:accent2>
      <a:accent3>
        <a:srgbClr val="007E91"/>
      </a:accent3>
      <a:accent4>
        <a:srgbClr val="980044"/>
      </a:accent4>
      <a:accent5>
        <a:srgbClr val="845278"/>
      </a:accent5>
      <a:accent6>
        <a:srgbClr val="1E5E5E"/>
      </a:accent6>
      <a:hlink>
        <a:srgbClr val="0563C1"/>
      </a:hlink>
      <a:folHlink>
        <a:srgbClr val="8C4799"/>
      </a:folHlink>
    </a:clrScheme>
    <a:fontScheme name="NT Government brand">
      <a:majorFont>
        <a:latin typeface="Lato Semibold"/>
        <a:ea typeface=""/>
        <a:cs typeface=""/>
      </a:majorFont>
      <a:minorFont>
        <a:latin typeface="Lato"/>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ebapps.vicroads.vic.gov.au/VRNE/tenconin.nsf/webFreeForm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s://webapps.vicroads.vic.gov.au/VRNE/tenconin.nsf/webFreeFor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view="pageBreakPreview" zoomScaleNormal="100" zoomScaleSheetLayoutView="100" zoomScalePageLayoutView="82" workbookViewId="0"/>
  </sheetViews>
  <sheetFormatPr defaultColWidth="8.33203125" defaultRowHeight="14.25" x14ac:dyDescent="0.2"/>
  <cols>
    <col min="1" max="1" width="68.44140625" style="1" customWidth="1"/>
    <col min="2" max="2" width="7.88671875" style="1" customWidth="1"/>
    <col min="3" max="3" width="12.44140625" style="1" customWidth="1"/>
    <col min="4" max="4" width="15.21875" style="1" customWidth="1"/>
    <col min="5" max="5" width="18" style="1" customWidth="1"/>
    <col min="6" max="6" width="13.21875" style="1" customWidth="1"/>
    <col min="7" max="11" width="8.33203125" style="1"/>
    <col min="12" max="12" width="8.33203125" style="1" customWidth="1"/>
    <col min="13" max="16384" width="8.33203125" style="1"/>
  </cols>
  <sheetData>
    <row r="1" spans="1:9" ht="33" customHeight="1" x14ac:dyDescent="0.3">
      <c r="A1" s="13" t="s">
        <v>31</v>
      </c>
    </row>
    <row r="2" spans="1:9" ht="30.75" thickBot="1" x14ac:dyDescent="0.25">
      <c r="A2" s="14" t="s">
        <v>17</v>
      </c>
    </row>
    <row r="3" spans="1:9" ht="28.5" customHeight="1" thickBot="1" x14ac:dyDescent="0.3">
      <c r="A3" s="16" t="s">
        <v>20</v>
      </c>
      <c r="B3" s="2"/>
      <c r="C3" s="2"/>
      <c r="D3"/>
      <c r="E3"/>
      <c r="F3" s="2"/>
      <c r="G3"/>
    </row>
    <row r="4" spans="1:9" ht="75" x14ac:dyDescent="0.2">
      <c r="A4" s="3" t="s">
        <v>0</v>
      </c>
      <c r="B4" s="2"/>
      <c r="C4" s="2"/>
      <c r="D4" s="4" t="s">
        <v>24</v>
      </c>
      <c r="E4"/>
      <c r="F4" s="21"/>
      <c r="G4" s="22"/>
    </row>
    <row r="5" spans="1:9" ht="15.75" thickBot="1" x14ac:dyDescent="0.25">
      <c r="A5" s="5" t="s">
        <v>2</v>
      </c>
      <c r="B5" s="2"/>
      <c r="C5" s="2"/>
      <c r="D5"/>
      <c r="E5" s="4"/>
      <c r="F5" s="21"/>
      <c r="G5" s="22"/>
    </row>
    <row r="6" spans="1:9" ht="59.25" customHeight="1" thickBot="1" x14ac:dyDescent="0.3">
      <c r="A6" s="25" t="s">
        <v>28</v>
      </c>
      <c r="B6" s="2"/>
      <c r="C6" s="17"/>
      <c r="D6" s="20" t="s">
        <v>25</v>
      </c>
      <c r="E6"/>
      <c r="F6" s="10"/>
      <c r="G6" s="22"/>
      <c r="I6" s="24"/>
    </row>
    <row r="7" spans="1:9" ht="69.75" customHeight="1" thickBot="1" x14ac:dyDescent="0.3">
      <c r="A7" s="7" t="s">
        <v>21</v>
      </c>
      <c r="B7" s="2"/>
      <c r="C7" s="18">
        <f>ROUND(C9+(((C11/970)-(C13/970))*1.1),2)</f>
        <v>2.59</v>
      </c>
      <c r="D7" s="18">
        <f>C7-C9</f>
        <v>0.23999999999999977</v>
      </c>
      <c r="E7" s="26" t="s">
        <v>27</v>
      </c>
      <c r="F7" s="11"/>
      <c r="G7" s="22"/>
    </row>
    <row r="8" spans="1:9" ht="15" thickBot="1" x14ac:dyDescent="0.25">
      <c r="A8" s="7"/>
      <c r="B8" s="2"/>
      <c r="C8" s="9"/>
      <c r="D8"/>
      <c r="E8"/>
      <c r="F8" s="23"/>
      <c r="G8" s="22"/>
    </row>
    <row r="9" spans="1:9" ht="29.25" thickBot="1" x14ac:dyDescent="0.25">
      <c r="A9" s="7" t="s">
        <v>22</v>
      </c>
      <c r="B9" s="2"/>
      <c r="C9" s="19">
        <v>2.35</v>
      </c>
      <c r="D9"/>
      <c r="E9" s="31"/>
      <c r="F9" s="23"/>
      <c r="G9" s="22"/>
    </row>
    <row r="10" spans="1:9" ht="15" thickBot="1" x14ac:dyDescent="0.25">
      <c r="A10" s="7"/>
      <c r="B10" s="2"/>
      <c r="C10" s="9"/>
      <c r="D10"/>
      <c r="E10"/>
      <c r="F10" s="23"/>
      <c r="G10" s="22"/>
    </row>
    <row r="11" spans="1:9" ht="57.75" thickBot="1" x14ac:dyDescent="0.25">
      <c r="A11" s="7" t="s">
        <v>23</v>
      </c>
      <c r="B11" s="2"/>
      <c r="C11" s="19">
        <v>1510</v>
      </c>
      <c r="D11"/>
      <c r="E11"/>
      <c r="F11" s="9"/>
      <c r="G11"/>
    </row>
    <row r="12" spans="1:9" ht="15" thickBot="1" x14ac:dyDescent="0.25">
      <c r="A12" s="7"/>
      <c r="B12" s="2"/>
      <c r="C12" s="9"/>
      <c r="D12"/>
      <c r="E12"/>
      <c r="F12" s="9"/>
      <c r="G12"/>
    </row>
    <row r="13" spans="1:9" ht="29.25" thickBot="1" x14ac:dyDescent="0.25">
      <c r="A13" s="7" t="s">
        <v>32</v>
      </c>
      <c r="B13" s="2"/>
      <c r="C13" s="19">
        <v>1296.67</v>
      </c>
      <c r="D13"/>
      <c r="E13"/>
      <c r="F13" s="9"/>
      <c r="G13"/>
    </row>
    <row r="14" spans="1:9" x14ac:dyDescent="0.2">
      <c r="A14" s="7"/>
      <c r="B14" s="2"/>
      <c r="C14" s="2"/>
      <c r="D14"/>
      <c r="E14"/>
      <c r="F14" s="2"/>
      <c r="G14"/>
    </row>
    <row r="15" spans="1:9" ht="28.5" x14ac:dyDescent="0.2">
      <c r="A15" s="32" t="s">
        <v>35</v>
      </c>
      <c r="B15" s="2"/>
      <c r="C15" s="2"/>
      <c r="D15"/>
      <c r="E15"/>
      <c r="F15" s="2"/>
      <c r="G15"/>
    </row>
  </sheetData>
  <sheetProtection sheet="1" objects="1" scenarios="1"/>
  <conditionalFormatting sqref="F7">
    <cfRule type="cellIs" dxfId="9" priority="5" operator="greaterThan">
      <formula>$D$9</formula>
    </cfRule>
    <cfRule type="cellIs" dxfId="8" priority="6" operator="lessThan">
      <formula>$D$9</formula>
    </cfRule>
  </conditionalFormatting>
  <conditionalFormatting sqref="D7">
    <cfRule type="cellIs" dxfId="7" priority="1" operator="lessThan">
      <formula>0</formula>
    </cfRule>
    <cfRule type="cellIs" dxfId="6" priority="2" operator="greaterThan">
      <formula>0</formula>
    </cfRule>
  </conditionalFormatting>
  <conditionalFormatting sqref="C7">
    <cfRule type="cellIs" dxfId="5" priority="3" operator="greaterThan">
      <formula>$C$9</formula>
    </cfRule>
    <cfRule type="cellIs" dxfId="4" priority="4" operator="lessThan">
      <formula>$C$9</formula>
    </cfRule>
  </conditionalFormatting>
  <hyperlinks>
    <hyperlink ref="A5" r:id="rId1"/>
  </hyperlinks>
  <pageMargins left="0.55118110236220474" right="0.55118110236220474" top="0.94488188976377963" bottom="1.1417322834645669" header="0.55118110236220474" footer="0.55118110236220474"/>
  <pageSetup paperSize="8" orientation="landscape" r:id="rId2"/>
  <headerFooter differentFirst="1">
    <oddHeader>&amp;R&amp;"Lato,Regular"&amp;10&amp;K000000&lt;Document title&gt;</oddHeader>
    <oddFooter>&amp;L&amp;K000000Page &amp;P of &amp;N</oddFooter>
    <firstHeader>&amp;L&amp;"Lato Semibold,Regular"&amp;18Rise and Fall Calculation</firstHeader>
    <firstFooter>&amp;L&amp;"Lato,Regular"&amp;10&amp;K000000Department of Infrastructure Planning and Logistics
Page &amp;P of &amp;N&amp;R&amp;G</first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3"/>
  <sheetViews>
    <sheetView view="pageBreakPreview" zoomScaleNormal="100" zoomScaleSheetLayoutView="100" zoomScalePageLayoutView="82" workbookViewId="0">
      <selection activeCell="A17" sqref="A17"/>
    </sheetView>
  </sheetViews>
  <sheetFormatPr defaultColWidth="8.33203125" defaultRowHeight="14.25" x14ac:dyDescent="0.2"/>
  <cols>
    <col min="1" max="1" width="60" style="1" customWidth="1"/>
    <col min="2" max="2" width="18.44140625" style="1" customWidth="1"/>
    <col min="3" max="3" width="7.109375" style="1"/>
    <col min="4" max="4" width="11.21875" style="1" customWidth="1"/>
    <col min="5" max="5" width="18" style="1" customWidth="1"/>
    <col min="6" max="6" width="13.21875" style="1" customWidth="1"/>
    <col min="7" max="7" width="7.109375" style="1"/>
    <col min="8" max="8" width="24.88671875" style="1" customWidth="1"/>
    <col min="9" max="11" width="8.33203125" style="1"/>
    <col min="12" max="12" width="8.33203125" style="1" customWidth="1"/>
    <col min="13" max="16384" width="8.33203125" style="1"/>
  </cols>
  <sheetData>
    <row r="1" spans="1:8" ht="33" customHeight="1" x14ac:dyDescent="0.3">
      <c r="A1" s="13" t="s">
        <v>30</v>
      </c>
    </row>
    <row r="2" spans="1:8" ht="30.75" thickBot="1" x14ac:dyDescent="0.25">
      <c r="A2" s="14" t="s">
        <v>17</v>
      </c>
      <c r="B2" s="34"/>
      <c r="C2" s="34"/>
      <c r="D2" s="34"/>
      <c r="E2"/>
      <c r="F2" s="2"/>
      <c r="G2"/>
    </row>
    <row r="3" spans="1:8" ht="76.5" thickBot="1" x14ac:dyDescent="0.3">
      <c r="A3" s="15" t="s">
        <v>0</v>
      </c>
      <c r="B3" s="2"/>
      <c r="C3"/>
      <c r="D3" s="6" t="s">
        <v>3</v>
      </c>
      <c r="E3" s="4" t="s">
        <v>1</v>
      </c>
      <c r="F3" s="6" t="s">
        <v>4</v>
      </c>
      <c r="G3"/>
    </row>
    <row r="4" spans="1:8" ht="66" customHeight="1" thickBot="1" x14ac:dyDescent="0.25">
      <c r="A4" s="5" t="s">
        <v>2</v>
      </c>
      <c r="B4" s="27" t="s">
        <v>26</v>
      </c>
      <c r="C4"/>
      <c r="D4" s="28">
        <f>D5-D7</f>
        <v>-0.25</v>
      </c>
      <c r="E4"/>
      <c r="F4" s="29">
        <f>F5-F7</f>
        <v>0.26</v>
      </c>
      <c r="G4"/>
      <c r="H4" s="30" t="s">
        <v>29</v>
      </c>
    </row>
    <row r="5" spans="1:8" ht="30" thickBot="1" x14ac:dyDescent="0.3">
      <c r="A5" s="7" t="s">
        <v>5</v>
      </c>
      <c r="B5" s="2" t="s">
        <v>6</v>
      </c>
      <c r="C5" t="s">
        <v>7</v>
      </c>
      <c r="D5" s="8">
        <f>ROUND((D7+((D9/970)-(D11/970))*1.1),2)</f>
        <v>1.2</v>
      </c>
      <c r="E5" s="9"/>
      <c r="F5" s="8">
        <f>ROUND((F7+((F9/970)-(F11/970))*1.1),2)</f>
        <v>1.71</v>
      </c>
      <c r="G5"/>
    </row>
    <row r="6" spans="1:8" x14ac:dyDescent="0.2">
      <c r="A6" s="7"/>
      <c r="B6" s="2"/>
      <c r="C6"/>
      <c r="D6" s="9"/>
      <c r="E6"/>
      <c r="F6" s="9"/>
      <c r="G6"/>
    </row>
    <row r="7" spans="1:8" ht="42.75" x14ac:dyDescent="0.2">
      <c r="A7" s="7" t="s">
        <v>8</v>
      </c>
      <c r="B7" s="2" t="s">
        <v>9</v>
      </c>
      <c r="C7" t="s">
        <v>10</v>
      </c>
      <c r="D7" s="9">
        <v>1.45</v>
      </c>
      <c r="E7" t="s">
        <v>11</v>
      </c>
      <c r="F7" s="9">
        <v>1.45</v>
      </c>
      <c r="G7"/>
    </row>
    <row r="8" spans="1:8" x14ac:dyDescent="0.2">
      <c r="A8" s="7"/>
      <c r="B8" s="2"/>
      <c r="C8"/>
      <c r="D8" s="9"/>
      <c r="E8"/>
      <c r="F8" s="9"/>
      <c r="G8"/>
    </row>
    <row r="9" spans="1:8" ht="57" x14ac:dyDescent="0.2">
      <c r="A9" s="7" t="s">
        <v>12</v>
      </c>
      <c r="B9" s="12" t="s">
        <v>18</v>
      </c>
      <c r="C9" t="s">
        <v>14</v>
      </c>
      <c r="D9" s="9">
        <v>975</v>
      </c>
      <c r="E9" t="s">
        <v>15</v>
      </c>
      <c r="F9" s="9">
        <v>1208.33</v>
      </c>
      <c r="G9"/>
      <c r="H9" s="1" t="s">
        <v>33</v>
      </c>
    </row>
    <row r="10" spans="1:8" x14ac:dyDescent="0.2">
      <c r="A10" s="7"/>
      <c r="B10" s="12"/>
      <c r="C10"/>
      <c r="D10" s="9"/>
      <c r="E10"/>
      <c r="F10" s="9"/>
      <c r="G10"/>
    </row>
    <row r="11" spans="1:8" ht="28.5" x14ac:dyDescent="0.2">
      <c r="A11" s="33" t="s">
        <v>34</v>
      </c>
      <c r="B11" s="12" t="s">
        <v>19</v>
      </c>
      <c r="C11" t="s">
        <v>16</v>
      </c>
      <c r="D11" s="9">
        <v>1193.33</v>
      </c>
      <c r="E11" t="s">
        <v>13</v>
      </c>
      <c r="F11" s="9">
        <v>975</v>
      </c>
      <c r="G11"/>
      <c r="H11" s="1" t="s">
        <v>33</v>
      </c>
    </row>
    <row r="12" spans="1:8" x14ac:dyDescent="0.2">
      <c r="A12" s="7"/>
      <c r="B12" s="2"/>
      <c r="C12"/>
      <c r="D12" s="2"/>
      <c r="E12"/>
      <c r="F12" s="2"/>
      <c r="G12"/>
    </row>
    <row r="13" spans="1:8" ht="28.5" x14ac:dyDescent="0.2">
      <c r="A13" s="7" t="s">
        <v>35</v>
      </c>
      <c r="B13" s="2"/>
      <c r="C13"/>
      <c r="D13" s="2"/>
      <c r="E13"/>
      <c r="F13" s="2"/>
      <c r="G13"/>
    </row>
  </sheetData>
  <sheetProtection sheet="1" objects="1" scenarios="1"/>
  <mergeCells count="1">
    <mergeCell ref="B2:D2"/>
  </mergeCells>
  <conditionalFormatting sqref="F5">
    <cfRule type="cellIs" dxfId="3" priority="1" operator="greaterThan">
      <formula>$D$7</formula>
    </cfRule>
    <cfRule type="cellIs" dxfId="2" priority="2" operator="lessThan">
      <formula>$D$7</formula>
    </cfRule>
  </conditionalFormatting>
  <conditionalFormatting sqref="D5">
    <cfRule type="cellIs" dxfId="1" priority="7" operator="greaterThan">
      <formula>$F$5+$F$7</formula>
    </cfRule>
    <cfRule type="cellIs" dxfId="0" priority="8" operator="lessThan">
      <formula>$D$5+$D$7</formula>
    </cfRule>
  </conditionalFormatting>
  <hyperlinks>
    <hyperlink ref="A4" r:id="rId1"/>
  </hyperlinks>
  <pageMargins left="0.55118110236220474" right="0.55118110236220474" top="0.94488188976377963" bottom="1.1417322834645669" header="0.55118110236220474" footer="0.55118110236220474"/>
  <pageSetup paperSize="8" orientation="landscape" r:id="rId2"/>
  <headerFooter differentFirst="1">
    <oddHeader>&amp;R&amp;"Lato,Regular"&amp;10&amp;K000000&lt;Document title&gt;</oddHeader>
    <oddFooter>&amp;L&amp;K000000Page &amp;P of &amp;N</oddFooter>
    <firstHeader>&amp;L&amp;"Lato Semibold,Regular"&amp;18Rise and Fall Calculation</firstHeader>
    <firstFooter>&amp;L&amp;"Lato,Regular"&amp;10&amp;K000000Department of Infrastructure Planning and Logistics
Page &amp;P of &amp;N&amp;R&amp;G</first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K a p i s h F i l e n a m e T o U r i M a p p i n g s   x m l n s : x s i = " h t t p : / / w w w . w 3 . o r g / 2 0 0 1 / X M L S c h e m a - i n s t a n c e "   x m l n s : x s d = " h t t p : / / w w w . w 3 . o r g / 2 0 0 1 / X M L S c h e m a " / > 
</file>

<file path=customXml/itemProps1.xml><?xml version="1.0" encoding="utf-8"?>
<ds:datastoreItem xmlns:ds="http://schemas.openxmlformats.org/officeDocument/2006/customXml" ds:itemID="{8838FA1A-1037-40FA-A0DC-B96C84A61B32}">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Calculator</vt:lpstr>
      <vt:lpstr>Example</vt:lpstr>
    </vt:vector>
  </TitlesOfParts>
  <Company>NTG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Rise and Fall Calculation</dc:title>
  <dc:creator>Northern Territory Government</dc:creator>
  <cp:lastModifiedBy>Marlene Woods</cp:lastModifiedBy>
  <cp:lastPrinted>2019-08-11T23:02:18Z</cp:lastPrinted>
  <dcterms:created xsi:type="dcterms:W3CDTF">2016-11-15T02:28:08Z</dcterms:created>
  <dcterms:modified xsi:type="dcterms:W3CDTF">2023-06-27T01:18:30Z</dcterms:modified>
  <cp:contentStatus/>
</cp:coreProperties>
</file>